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<sst xmlns="http://schemas.openxmlformats.org/spreadsheetml/2006/main" count="43" uniqueCount="40">
  <si>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</si>
  <si>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</si>
  <si>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</si>
  <si>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</si>
  <si>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</si>
  <si>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</si>
  <si>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</si>
  <si>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</si>
  <si>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</si>
  <si>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</si>
  <si>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</si>
  <si>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</si>
  <si>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</si>
  <si>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</si>
  <si>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</si>
  <si>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</si>
  <si>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</si>
  <si>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</si>
  <si>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</si>
  <si>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</si>
  <si>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</si>
  <si>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</si>
  <si>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</si>
  <si>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</si>
  <si>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</si>
  <si>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</si>
  <si>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</si>
  <si>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</si>
  <si>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</si>
  <si>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</si>
  <si>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</si>
  <si>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Ciprosyl Med SRL Titu</t>
  </si>
  <si>
    <t>CMI dr Ilie Constantinescu O. Tgv</t>
  </si>
  <si>
    <t>CMI dr.Cosmiuc L.Tgv</t>
  </si>
  <si>
    <t>ec Niculina Sandu</t>
  </si>
  <si>
    <t>ec Georgeta Ionita</t>
  </si>
  <si>
    <r>
      <t>Lista furnizorilor de analize medicale de laborator din jud.Dambovita si sumele repartizate pentru septembrie-decembrie</t>
    </r>
    <r>
      <rPr>
        <sz val="10"/>
        <rFont val="Times New Roman"/>
        <family val="1"/>
      </rPr>
      <t xml:space="preserve"> 2015,utilizand criteriile din anexa 19 la Ordinul MS/CNAS nr.388/186/2015,in conformitate cu adresa CNAS nr.P 7724/18.08.2015.</t>
    </r>
  </si>
  <si>
    <t xml:space="preserve">      -S-a modificat nr.puncte(de la 75 la 106) la crit.de calitate,conform noului certificat de acreditare nr.LM 323 transmis de Eurotop cu adresa inregistrata la CAS Dambovita la nr.10102/25.05.2015</t>
  </si>
  <si>
    <t xml:space="preserve">     -S-a modificat nr.puncte(de la 171,71 la 167,14)la crit.de evaluare resurse,ca urmare a incetarii contractului de munca al as.Burhan cu Ciprosyl Med SRL,incepand cu 01.09.2015</t>
  </si>
  <si>
    <t>11.09.2015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</si>
</sst>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0"/>
  <sheetViews>
    <sheetView showGridLines="0" tabSelected="1" zoomScalePageLayoutView="0" workbookViewId="0" topLeftCell="A13">
      <selection activeCell="J45" sqref="J45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4" t="s">
        <v>36</v>
      </c>
      <c r="B1" s="45"/>
      <c r="C1" s="45"/>
      <c r="D1" s="45"/>
      <c r="E1" s="45"/>
      <c r="F1" s="45"/>
      <c r="G1" s="45"/>
      <c r="H1" s="45"/>
    </row>
    <row r="2" spans="1:11" ht="12.75" customHeight="1">
      <c r="A2" s="45"/>
      <c r="B2" s="45"/>
      <c r="C2" s="45"/>
      <c r="D2" s="45"/>
      <c r="E2" s="45"/>
      <c r="F2" s="45"/>
      <c r="G2" s="45"/>
      <c r="H2" s="45"/>
      <c r="I2" s="31"/>
      <c r="J2" s="31"/>
      <c r="K2" s="31"/>
    </row>
    <row r="3" spans="1:8" ht="12.75">
      <c r="A3" s="44"/>
      <c r="B3" s="45"/>
      <c r="C3" s="45"/>
      <c r="D3" s="45"/>
      <c r="E3" s="45"/>
      <c r="F3" s="45"/>
      <c r="G3" s="45"/>
      <c r="H3" s="45"/>
    </row>
    <row r="4" spans="1:8" s="12" customFormat="1" ht="18.75" customHeight="1">
      <c r="A4" s="46" t="s">
        <v>0</v>
      </c>
      <c r="B4" s="53" t="s">
        <v>23</v>
      </c>
      <c r="C4" s="49">
        <v>1</v>
      </c>
      <c r="D4" s="50"/>
      <c r="E4" s="49">
        <v>2</v>
      </c>
      <c r="F4" s="55"/>
      <c r="G4" s="55"/>
      <c r="H4" s="56"/>
    </row>
    <row r="5" spans="1:8" s="12" customFormat="1" ht="31.5" customHeight="1">
      <c r="A5" s="47"/>
      <c r="B5" s="54"/>
      <c r="C5" s="51" t="s">
        <v>24</v>
      </c>
      <c r="D5" s="52"/>
      <c r="E5" s="51" t="s">
        <v>22</v>
      </c>
      <c r="F5" s="57"/>
      <c r="G5" s="57"/>
      <c r="H5" s="58"/>
    </row>
    <row r="6" spans="1:8" s="30" customFormat="1" ht="21" customHeight="1">
      <c r="A6" s="47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48"/>
      <c r="B7" s="17">
        <v>418000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33" t="s">
        <v>28</v>
      </c>
      <c r="F8" s="34"/>
      <c r="G8" s="35" t="s">
        <v>29</v>
      </c>
      <c r="H8" s="36"/>
    </row>
    <row r="9" spans="1:8" s="23" customFormat="1" ht="15" customHeight="1">
      <c r="A9" s="21"/>
      <c r="B9" s="16"/>
      <c r="C9" s="22"/>
      <c r="D9" s="22">
        <f>B7*D6</f>
        <v>209000</v>
      </c>
      <c r="E9" s="40">
        <f>F6*B7</f>
        <v>104500</v>
      </c>
      <c r="F9" s="41"/>
      <c r="G9" s="42">
        <f>H6*B7</f>
        <v>104500</v>
      </c>
      <c r="H9" s="43"/>
    </row>
    <row r="10" spans="1:8" ht="12.75">
      <c r="A10" s="2" t="s">
        <v>30</v>
      </c>
      <c r="B10" s="19">
        <f aca="true" t="shared" si="0" ref="B10:B23">D10+F10+H10</f>
        <v>67975.96369599999</v>
      </c>
      <c r="C10" s="5">
        <v>1736</v>
      </c>
      <c r="D10" s="18">
        <f aca="true" t="shared" si="1" ref="D10:D23">C10*$D$25</f>
        <v>48340.631696</v>
      </c>
      <c r="E10" s="10">
        <v>147</v>
      </c>
      <c r="F10" s="20">
        <f aca="true" t="shared" si="2" ref="F10:F23">ROUND($E$25*E10,2)</f>
        <v>9571.03</v>
      </c>
      <c r="G10" s="32">
        <v>167</v>
      </c>
      <c r="H10" s="20">
        <f aca="true" t="shared" si="3" ref="H10:H23">ROUND($G$25*G10,3)</f>
        <v>10064.302</v>
      </c>
    </row>
    <row r="11" spans="1:8" ht="12.75">
      <c r="A11" s="2" t="s">
        <v>14</v>
      </c>
      <c r="B11" s="19">
        <f t="shared" si="0"/>
        <v>37256.7235504</v>
      </c>
      <c r="C11" s="5">
        <v>846.4</v>
      </c>
      <c r="D11" s="18">
        <f t="shared" si="1"/>
        <v>23568.8425504</v>
      </c>
      <c r="E11" s="10">
        <v>126</v>
      </c>
      <c r="F11" s="20">
        <f t="shared" si="2"/>
        <v>8203.74</v>
      </c>
      <c r="G11" s="32">
        <v>91</v>
      </c>
      <c r="H11" s="20">
        <f t="shared" si="3"/>
        <v>5484.141</v>
      </c>
    </row>
    <row r="12" spans="1:8" ht="14.25" customHeight="1">
      <c r="A12" s="2" t="s">
        <v>9</v>
      </c>
      <c r="B12" s="19">
        <f t="shared" si="0"/>
        <v>29224.68593474</v>
      </c>
      <c r="C12" s="5">
        <v>586.09</v>
      </c>
      <c r="D12" s="18">
        <f t="shared" si="1"/>
        <v>16320.253934740002</v>
      </c>
      <c r="E12" s="10">
        <v>126</v>
      </c>
      <c r="F12" s="20">
        <f t="shared" si="2"/>
        <v>8203.74</v>
      </c>
      <c r="G12" s="32">
        <v>78</v>
      </c>
      <c r="H12" s="20">
        <f t="shared" si="3"/>
        <v>4700.692</v>
      </c>
    </row>
    <row r="13" spans="1:8" ht="12.75">
      <c r="A13" s="2" t="s">
        <v>11</v>
      </c>
      <c r="B13" s="19">
        <f t="shared" si="0"/>
        <v>50688.132721600006</v>
      </c>
      <c r="C13" s="5">
        <v>705.6</v>
      </c>
      <c r="D13" s="18">
        <f t="shared" si="1"/>
        <v>19648.1277216</v>
      </c>
      <c r="E13" s="10">
        <v>150</v>
      </c>
      <c r="F13" s="20">
        <f t="shared" si="2"/>
        <v>9766.36</v>
      </c>
      <c r="G13" s="32">
        <v>353</v>
      </c>
      <c r="H13" s="20">
        <f t="shared" si="3"/>
        <v>21273.645</v>
      </c>
    </row>
    <row r="14" spans="1:8" ht="12.75">
      <c r="A14" s="2" t="s">
        <v>10</v>
      </c>
      <c r="B14" s="19">
        <f t="shared" si="0"/>
        <v>25945.471032359997</v>
      </c>
      <c r="C14" s="5">
        <v>566.26</v>
      </c>
      <c r="D14" s="18">
        <f t="shared" si="1"/>
        <v>15768.068032359999</v>
      </c>
      <c r="E14" s="10">
        <v>98</v>
      </c>
      <c r="F14" s="20">
        <f t="shared" si="2"/>
        <v>6380.69</v>
      </c>
      <c r="G14" s="32">
        <v>63</v>
      </c>
      <c r="H14" s="20">
        <f t="shared" si="3"/>
        <v>3796.713</v>
      </c>
    </row>
    <row r="15" spans="1:8" ht="12.75">
      <c r="A15" s="2" t="s">
        <v>16</v>
      </c>
      <c r="B15" s="19">
        <f t="shared" si="0"/>
        <v>35764.48268758</v>
      </c>
      <c r="C15" s="5">
        <v>478.03</v>
      </c>
      <c r="D15" s="18">
        <f t="shared" si="1"/>
        <v>13311.21668758</v>
      </c>
      <c r="E15" s="10">
        <v>144</v>
      </c>
      <c r="F15" s="20">
        <f t="shared" si="2"/>
        <v>9375.7</v>
      </c>
      <c r="G15" s="32">
        <v>217</v>
      </c>
      <c r="H15" s="20">
        <f t="shared" si="3"/>
        <v>13077.566</v>
      </c>
    </row>
    <row r="16" spans="1:8" ht="12.75">
      <c r="A16" s="2" t="s">
        <v>12</v>
      </c>
      <c r="B16" s="19">
        <f t="shared" si="0"/>
        <v>24935.365529659997</v>
      </c>
      <c r="C16" s="5">
        <v>409.31</v>
      </c>
      <c r="D16" s="18">
        <f t="shared" si="1"/>
        <v>11397.64052966</v>
      </c>
      <c r="E16" s="10">
        <v>95</v>
      </c>
      <c r="F16" s="20">
        <f t="shared" si="2"/>
        <v>6185.36</v>
      </c>
      <c r="G16" s="32">
        <v>122</v>
      </c>
      <c r="H16" s="20">
        <f t="shared" si="3"/>
        <v>7352.365</v>
      </c>
    </row>
    <row r="17" spans="1:8" ht="12.75">
      <c r="A17" s="2" t="s">
        <v>18</v>
      </c>
      <c r="B17" s="19">
        <f t="shared" si="0"/>
        <v>22004.32618728</v>
      </c>
      <c r="C17" s="5">
        <v>349.48</v>
      </c>
      <c r="D17" s="18">
        <f t="shared" si="1"/>
        <v>9731.61518728</v>
      </c>
      <c r="E17" s="10">
        <v>120</v>
      </c>
      <c r="F17" s="20">
        <f t="shared" si="2"/>
        <v>7813.08</v>
      </c>
      <c r="G17" s="32">
        <v>74</v>
      </c>
      <c r="H17" s="20">
        <f t="shared" si="3"/>
        <v>4459.631</v>
      </c>
    </row>
    <row r="18" spans="1:8" ht="12.75">
      <c r="A18" s="2" t="s">
        <v>32</v>
      </c>
      <c r="B18" s="19">
        <f t="shared" si="0"/>
        <v>23149.16860602</v>
      </c>
      <c r="C18" s="5">
        <v>329.57</v>
      </c>
      <c r="D18" s="18">
        <f t="shared" si="1"/>
        <v>9177.20160602</v>
      </c>
      <c r="E18" s="10">
        <v>110</v>
      </c>
      <c r="F18" s="20">
        <f t="shared" si="2"/>
        <v>7161.99</v>
      </c>
      <c r="G18" s="32">
        <v>113</v>
      </c>
      <c r="H18" s="20">
        <f t="shared" si="3"/>
        <v>6809.977</v>
      </c>
    </row>
    <row r="19" spans="1:8" ht="12.75">
      <c r="A19" s="2" t="s">
        <v>13</v>
      </c>
      <c r="B19" s="19">
        <f t="shared" si="0"/>
        <v>25597.92203902</v>
      </c>
      <c r="C19" s="5">
        <v>370.07</v>
      </c>
      <c r="D19" s="18">
        <f t="shared" si="1"/>
        <v>10304.96403902</v>
      </c>
      <c r="E19" s="10">
        <v>109</v>
      </c>
      <c r="F19" s="20">
        <f t="shared" si="2"/>
        <v>7096.88</v>
      </c>
      <c r="G19" s="32">
        <v>136</v>
      </c>
      <c r="H19" s="20">
        <f t="shared" si="3"/>
        <v>8196.078</v>
      </c>
    </row>
    <row r="20" spans="1:8" ht="12.75">
      <c r="A20" s="2" t="s">
        <v>8</v>
      </c>
      <c r="B20" s="19">
        <f t="shared" si="0"/>
        <v>21922.058538100002</v>
      </c>
      <c r="C20" s="5">
        <v>325.85</v>
      </c>
      <c r="D20" s="18">
        <f t="shared" si="1"/>
        <v>9073.6145381</v>
      </c>
      <c r="E20" s="10">
        <v>102</v>
      </c>
      <c r="F20" s="20">
        <f t="shared" si="2"/>
        <v>6641.12</v>
      </c>
      <c r="G20" s="32">
        <v>103</v>
      </c>
      <c r="H20" s="20">
        <f t="shared" si="3"/>
        <v>6207.324</v>
      </c>
    </row>
    <row r="21" spans="1:8" ht="12.75">
      <c r="A21" s="2" t="s">
        <v>33</v>
      </c>
      <c r="B21" s="19">
        <f t="shared" si="0"/>
        <v>21564.734394879997</v>
      </c>
      <c r="C21" s="5">
        <v>306.08</v>
      </c>
      <c r="D21" s="18">
        <f t="shared" si="1"/>
        <v>8523.099394879999</v>
      </c>
      <c r="E21" s="10">
        <v>117</v>
      </c>
      <c r="F21" s="20">
        <f t="shared" si="2"/>
        <v>7617.76</v>
      </c>
      <c r="G21" s="32">
        <v>90</v>
      </c>
      <c r="H21" s="20">
        <f t="shared" si="3"/>
        <v>5423.875</v>
      </c>
    </row>
    <row r="22" spans="1:8" ht="12.75">
      <c r="A22" s="2" t="s">
        <v>15</v>
      </c>
      <c r="B22" s="19">
        <f t="shared" si="0"/>
        <v>19698.02012434</v>
      </c>
      <c r="C22" s="5">
        <v>329.69</v>
      </c>
      <c r="D22" s="18">
        <f t="shared" si="1"/>
        <v>9180.54312434</v>
      </c>
      <c r="E22" s="10">
        <v>106</v>
      </c>
      <c r="F22" s="20">
        <f t="shared" si="2"/>
        <v>6901.56</v>
      </c>
      <c r="G22" s="32">
        <v>60</v>
      </c>
      <c r="H22" s="20">
        <f t="shared" si="3"/>
        <v>3615.917</v>
      </c>
    </row>
    <row r="23" spans="1:8" ht="12.75">
      <c r="A23" s="2" t="s">
        <v>31</v>
      </c>
      <c r="B23" s="19">
        <f t="shared" si="0"/>
        <v>12272.95210004</v>
      </c>
      <c r="C23" s="5">
        <v>167.14</v>
      </c>
      <c r="D23" s="18">
        <f t="shared" si="1"/>
        <v>4654.17810004</v>
      </c>
      <c r="E23" s="10">
        <v>55</v>
      </c>
      <c r="F23" s="20">
        <f t="shared" si="2"/>
        <v>3581</v>
      </c>
      <c r="G23" s="32">
        <v>67</v>
      </c>
      <c r="H23" s="20">
        <f t="shared" si="3"/>
        <v>4037.774</v>
      </c>
    </row>
    <row r="24" spans="1:8" ht="12.75">
      <c r="A24" s="11" t="s">
        <v>5</v>
      </c>
      <c r="B24" s="8">
        <f>SUM(B10:B23)</f>
        <v>418000.00714202</v>
      </c>
      <c r="C24" s="8">
        <f aca="true" t="shared" si="4" ref="C24:H24">SUM(C10:C23)</f>
        <v>7505.57</v>
      </c>
      <c r="D24" s="8">
        <f t="shared" si="4"/>
        <v>208999.99714202003</v>
      </c>
      <c r="E24" s="8">
        <f t="shared" si="4"/>
        <v>1605</v>
      </c>
      <c r="F24" s="8">
        <f t="shared" si="4"/>
        <v>104500.01000000001</v>
      </c>
      <c r="G24" s="8">
        <f t="shared" si="4"/>
        <v>1734</v>
      </c>
      <c r="H24" s="8">
        <f t="shared" si="4"/>
        <v>104499.99999999999</v>
      </c>
    </row>
    <row r="25" spans="1:8" ht="12.75">
      <c r="A25" s="2" t="s">
        <v>3</v>
      </c>
      <c r="B25" s="6"/>
      <c r="C25" s="9"/>
      <c r="D25" s="9">
        <f>ROUND(D9/C24,6)</f>
        <v>27.845986</v>
      </c>
      <c r="E25" s="4">
        <f>ROUND(B7*25%/E24,6)</f>
        <v>65.109034</v>
      </c>
      <c r="F25" s="4"/>
      <c r="G25" s="4">
        <f>ROUND(B7*25%/G24,6)</f>
        <v>60.265283</v>
      </c>
      <c r="H25" s="4"/>
    </row>
    <row r="26" spans="5:8" ht="12.75">
      <c r="E26" s="7"/>
      <c r="F26" s="7"/>
      <c r="H26" s="7"/>
    </row>
    <row r="27" spans="1:8" ht="12.75">
      <c r="A27" s="39" t="s">
        <v>37</v>
      </c>
      <c r="B27" s="38"/>
      <c r="C27" s="38"/>
      <c r="D27" s="38"/>
      <c r="E27" s="38"/>
      <c r="F27" s="38"/>
      <c r="G27" s="38"/>
      <c r="H27" s="38"/>
    </row>
    <row r="28" spans="1:8" ht="12.75">
      <c r="A28" s="38"/>
      <c r="B28" s="38"/>
      <c r="C28" s="38"/>
      <c r="D28" s="38"/>
      <c r="E28" s="38"/>
      <c r="F28" s="38"/>
      <c r="G28" s="38"/>
      <c r="H28" s="38"/>
    </row>
    <row r="29" spans="1:8" ht="12.75">
      <c r="A29" s="37" t="s">
        <v>38</v>
      </c>
      <c r="B29" s="38"/>
      <c r="C29" s="38"/>
      <c r="D29" s="38"/>
      <c r="E29" s="38"/>
      <c r="F29" s="38"/>
      <c r="G29" s="38"/>
      <c r="H29" s="38"/>
    </row>
    <row r="30" spans="1:8" ht="12.75">
      <c r="A30" s="38"/>
      <c r="B30" s="38"/>
      <c r="C30" s="38"/>
      <c r="D30" s="38"/>
      <c r="E30" s="38"/>
      <c r="F30" s="38"/>
      <c r="G30" s="38"/>
      <c r="H30" s="38"/>
    </row>
    <row r="32" spans="1:8" ht="12.75">
      <c r="A32" s="1" t="s">
        <v>6</v>
      </c>
      <c r="B32" s="1" t="s">
        <v>17</v>
      </c>
      <c r="C32" s="1"/>
      <c r="D32" s="1"/>
      <c r="E32" s="1" t="s">
        <v>25</v>
      </c>
      <c r="F32" s="1"/>
      <c r="G32" s="1"/>
      <c r="H32" s="1"/>
    </row>
    <row r="33" spans="1:8" ht="12.75">
      <c r="A33" s="1" t="s">
        <v>7</v>
      </c>
      <c r="B33" s="1" t="s">
        <v>34</v>
      </c>
      <c r="C33" s="1"/>
      <c r="D33" s="1"/>
      <c r="E33" s="1" t="s">
        <v>26</v>
      </c>
      <c r="F33" s="1"/>
      <c r="G33" s="1"/>
      <c r="H33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 t="s">
        <v>27</v>
      </c>
      <c r="B36" s="3" t="s">
        <v>19</v>
      </c>
      <c r="C36" s="3"/>
      <c r="D36" s="3"/>
      <c r="E36" s="1"/>
      <c r="F36" s="1"/>
      <c r="G36" s="1"/>
      <c r="H36" s="1"/>
    </row>
    <row r="37" spans="1:8" ht="12.75">
      <c r="A37" s="3" t="s">
        <v>35</v>
      </c>
      <c r="B37" s="3" t="s">
        <v>20</v>
      </c>
      <c r="C37" s="3"/>
      <c r="D37" s="3"/>
      <c r="E37" s="1"/>
      <c r="F37" s="1" t="s">
        <v>39</v>
      </c>
      <c r="G37" s="1"/>
      <c r="H37" s="1"/>
    </row>
    <row r="38" spans="1:8" ht="12.75">
      <c r="A38" s="3" t="s">
        <v>21</v>
      </c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  <row r="50" spans="1:8" ht="12.75">
      <c r="A50" s="3"/>
      <c r="B50" s="3"/>
      <c r="C50" s="3"/>
      <c r="D50" s="3"/>
      <c r="E50" s="1"/>
      <c r="F50" s="1"/>
      <c r="G50" s="1"/>
      <c r="H50" s="1"/>
    </row>
  </sheetData>
  <sheetProtection/>
  <mergeCells count="14">
    <mergeCell ref="A1:H2"/>
    <mergeCell ref="A3:H3"/>
    <mergeCell ref="A4:A7"/>
    <mergeCell ref="C4:D4"/>
    <mergeCell ref="C5:D5"/>
    <mergeCell ref="B4:B5"/>
    <mergeCell ref="E4:H4"/>
    <mergeCell ref="E5:H5"/>
    <mergeCell ref="E8:F8"/>
    <mergeCell ref="G8:H8"/>
    <mergeCell ref="A29:H30"/>
    <mergeCell ref="A27:H28"/>
    <mergeCell ref="E9:F9"/>
    <mergeCell ref="G9:H9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2015-09-10T13:06:25Z</cp:lastPrinted>
  <dcterms:created xsi:type="dcterms:W3CDTF">2003-01-21T08:22:40Z</dcterms:created>
  <dcterms:modified xsi:type="dcterms:W3CDTF">2016-01-08T09:35:54Z</dcterms:modified>
  <cp:category/>
  <cp:version/>
  <cp:contentType/>
  <cp:contentStatus/>
</cp:coreProperties>
</file>